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I355" i="1" s="1"/>
  <c r="L355" i="1"/>
  <c r="K355" i="1"/>
  <c r="J355" i="1"/>
  <c r="L353" i="1"/>
  <c r="K353" i="1"/>
  <c r="J353" i="1"/>
  <c r="I353" i="1"/>
  <c r="I352" i="1" s="1"/>
  <c r="L352" i="1"/>
  <c r="K352" i="1"/>
  <c r="J352" i="1"/>
  <c r="L350" i="1"/>
  <c r="K350" i="1"/>
  <c r="J350" i="1"/>
  <c r="I350" i="1"/>
  <c r="I349" i="1" s="1"/>
  <c r="L349" i="1"/>
  <c r="K349" i="1"/>
  <c r="J349" i="1"/>
  <c r="L346" i="1"/>
  <c r="K346" i="1"/>
  <c r="J346" i="1"/>
  <c r="I346" i="1"/>
  <c r="I345" i="1" s="1"/>
  <c r="L345" i="1"/>
  <c r="K345" i="1"/>
  <c r="J345" i="1"/>
  <c r="L342" i="1"/>
  <c r="K342" i="1"/>
  <c r="J342" i="1"/>
  <c r="I342" i="1"/>
  <c r="I341" i="1" s="1"/>
  <c r="L341" i="1"/>
  <c r="K341" i="1"/>
  <c r="J341" i="1"/>
  <c r="L338" i="1"/>
  <c r="K338" i="1"/>
  <c r="J338" i="1"/>
  <c r="I338" i="1"/>
  <c r="I337" i="1" s="1"/>
  <c r="L337" i="1"/>
  <c r="K337" i="1"/>
  <c r="J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I328" i="1" s="1"/>
  <c r="L328" i="1"/>
  <c r="K328" i="1"/>
  <c r="J328" i="1"/>
  <c r="L327" i="1"/>
  <c r="K327" i="1"/>
  <c r="J327" i="1"/>
  <c r="L324" i="1"/>
  <c r="K324" i="1"/>
  <c r="J324" i="1"/>
  <c r="I324" i="1"/>
  <c r="I323" i="1" s="1"/>
  <c r="L323" i="1"/>
  <c r="K323" i="1"/>
  <c r="J323" i="1"/>
  <c r="L321" i="1"/>
  <c r="K321" i="1"/>
  <c r="J321" i="1"/>
  <c r="I321" i="1"/>
  <c r="I320" i="1" s="1"/>
  <c r="L320" i="1"/>
  <c r="K320" i="1"/>
  <c r="J320" i="1"/>
  <c r="L318" i="1"/>
  <c r="K318" i="1"/>
  <c r="J318" i="1"/>
  <c r="I318" i="1"/>
  <c r="I317" i="1" s="1"/>
  <c r="L317" i="1"/>
  <c r="K317" i="1"/>
  <c r="J317" i="1"/>
  <c r="L314" i="1"/>
  <c r="K314" i="1"/>
  <c r="J314" i="1"/>
  <c r="I314" i="1"/>
  <c r="I313" i="1" s="1"/>
  <c r="L313" i="1"/>
  <c r="K313" i="1"/>
  <c r="J313" i="1"/>
  <c r="J295" i="1" s="1"/>
  <c r="J294" i="1" s="1"/>
  <c r="L310" i="1"/>
  <c r="K310" i="1"/>
  <c r="J310" i="1"/>
  <c r="I310" i="1"/>
  <c r="I309" i="1" s="1"/>
  <c r="L309" i="1"/>
  <c r="K309" i="1"/>
  <c r="J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I296" i="1" s="1"/>
  <c r="L296" i="1"/>
  <c r="K296" i="1"/>
  <c r="J296" i="1"/>
  <c r="L295" i="1"/>
  <c r="L294" i="1" s="1"/>
  <c r="K295" i="1"/>
  <c r="K294" i="1" s="1"/>
  <c r="L291" i="1"/>
  <c r="K291" i="1"/>
  <c r="J291" i="1"/>
  <c r="I291" i="1"/>
  <c r="I290" i="1" s="1"/>
  <c r="L290" i="1"/>
  <c r="K290" i="1"/>
  <c r="J290" i="1"/>
  <c r="L288" i="1"/>
  <c r="K288" i="1"/>
  <c r="J288" i="1"/>
  <c r="I288" i="1"/>
  <c r="I287" i="1" s="1"/>
  <c r="L287" i="1"/>
  <c r="K287" i="1"/>
  <c r="J287" i="1"/>
  <c r="L285" i="1"/>
  <c r="K285" i="1"/>
  <c r="J285" i="1"/>
  <c r="I285" i="1"/>
  <c r="I284" i="1" s="1"/>
  <c r="L284" i="1"/>
  <c r="K284" i="1"/>
  <c r="J284" i="1"/>
  <c r="L281" i="1"/>
  <c r="L280" i="1" s="1"/>
  <c r="K281" i="1"/>
  <c r="J281" i="1"/>
  <c r="I281" i="1"/>
  <c r="I280" i="1" s="1"/>
  <c r="K280" i="1"/>
  <c r="J280" i="1"/>
  <c r="L277" i="1"/>
  <c r="K277" i="1"/>
  <c r="K276" i="1" s="1"/>
  <c r="K262" i="1" s="1"/>
  <c r="J277" i="1"/>
  <c r="I277" i="1"/>
  <c r="I276" i="1" s="1"/>
  <c r="L276" i="1"/>
  <c r="J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I263" i="1" s="1"/>
  <c r="L263" i="1"/>
  <c r="K263" i="1"/>
  <c r="J263" i="1"/>
  <c r="J262" i="1"/>
  <c r="L259" i="1"/>
  <c r="K259" i="1"/>
  <c r="J259" i="1"/>
  <c r="J258" i="1" s="1"/>
  <c r="I259" i="1"/>
  <c r="I258" i="1" s="1"/>
  <c r="L258" i="1"/>
  <c r="K258" i="1"/>
  <c r="L256" i="1"/>
  <c r="K256" i="1"/>
  <c r="J256" i="1"/>
  <c r="I256" i="1"/>
  <c r="I255" i="1" s="1"/>
  <c r="L255" i="1"/>
  <c r="K255" i="1"/>
  <c r="J255" i="1"/>
  <c r="L253" i="1"/>
  <c r="L252" i="1" s="1"/>
  <c r="L230" i="1" s="1"/>
  <c r="K253" i="1"/>
  <c r="J253" i="1"/>
  <c r="I253" i="1"/>
  <c r="I252" i="1" s="1"/>
  <c r="K252" i="1"/>
  <c r="J252" i="1"/>
  <c r="L249" i="1"/>
  <c r="K249" i="1"/>
  <c r="K248" i="1" s="1"/>
  <c r="K230" i="1" s="1"/>
  <c r="J249" i="1"/>
  <c r="I249" i="1"/>
  <c r="I248" i="1" s="1"/>
  <c r="L248" i="1"/>
  <c r="J248" i="1"/>
  <c r="L245" i="1"/>
  <c r="K245" i="1"/>
  <c r="J245" i="1"/>
  <c r="J244" i="1" s="1"/>
  <c r="I245" i="1"/>
  <c r="I244" i="1" s="1"/>
  <c r="L244" i="1"/>
  <c r="K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I231" i="1" s="1"/>
  <c r="L231" i="1"/>
  <c r="K231" i="1"/>
  <c r="J231" i="1"/>
  <c r="L225" i="1"/>
  <c r="K225" i="1"/>
  <c r="J225" i="1"/>
  <c r="I225" i="1"/>
  <c r="I224" i="1" s="1"/>
  <c r="I223" i="1" s="1"/>
  <c r="L224" i="1"/>
  <c r="K224" i="1"/>
  <c r="J224" i="1"/>
  <c r="J223" i="1" s="1"/>
  <c r="L223" i="1"/>
  <c r="K223" i="1"/>
  <c r="L221" i="1"/>
  <c r="L220" i="1" s="1"/>
  <c r="L219" i="1" s="1"/>
  <c r="K221" i="1"/>
  <c r="J221" i="1"/>
  <c r="I221" i="1"/>
  <c r="I220" i="1" s="1"/>
  <c r="I219" i="1" s="1"/>
  <c r="K220" i="1"/>
  <c r="J220" i="1"/>
  <c r="J219" i="1" s="1"/>
  <c r="K219" i="1"/>
  <c r="L212" i="1"/>
  <c r="K212" i="1"/>
  <c r="J212" i="1"/>
  <c r="J211" i="1" s="1"/>
  <c r="J207" i="1" s="1"/>
  <c r="I212" i="1"/>
  <c r="I211" i="1" s="1"/>
  <c r="L211" i="1"/>
  <c r="K211" i="1"/>
  <c r="L209" i="1"/>
  <c r="K209" i="1"/>
  <c r="J209" i="1"/>
  <c r="I209" i="1"/>
  <c r="I208" i="1" s="1"/>
  <c r="L208" i="1"/>
  <c r="K208" i="1"/>
  <c r="K207" i="1" s="1"/>
  <c r="J208" i="1"/>
  <c r="L207" i="1"/>
  <c r="L202" i="1"/>
  <c r="K202" i="1"/>
  <c r="J202" i="1"/>
  <c r="I202" i="1"/>
  <c r="I201" i="1" s="1"/>
  <c r="I200" i="1" s="1"/>
  <c r="L201" i="1"/>
  <c r="K201" i="1"/>
  <c r="K200" i="1" s="1"/>
  <c r="J201" i="1"/>
  <c r="L200" i="1"/>
  <c r="J200" i="1"/>
  <c r="L198" i="1"/>
  <c r="K198" i="1"/>
  <c r="J198" i="1"/>
  <c r="I198" i="1"/>
  <c r="I197" i="1" s="1"/>
  <c r="L197" i="1"/>
  <c r="K197" i="1"/>
  <c r="J197" i="1"/>
  <c r="L193" i="1"/>
  <c r="K193" i="1"/>
  <c r="J193" i="1"/>
  <c r="I193" i="1"/>
  <c r="I192" i="1" s="1"/>
  <c r="L192" i="1"/>
  <c r="K192" i="1"/>
  <c r="J192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K179" i="1"/>
  <c r="J179" i="1"/>
  <c r="L178" i="1"/>
  <c r="K178" i="1"/>
  <c r="J178" i="1"/>
  <c r="L172" i="1"/>
  <c r="K172" i="1"/>
  <c r="J172" i="1"/>
  <c r="J171" i="1" s="1"/>
  <c r="J165" i="1" s="1"/>
  <c r="I172" i="1"/>
  <c r="I171" i="1" s="1"/>
  <c r="L171" i="1"/>
  <c r="K171" i="1"/>
  <c r="L167" i="1"/>
  <c r="K167" i="1"/>
  <c r="J167" i="1"/>
  <c r="I167" i="1"/>
  <c r="I166" i="1" s="1"/>
  <c r="L166" i="1"/>
  <c r="L165" i="1" s="1"/>
  <c r="L160" i="1" s="1"/>
  <c r="K166" i="1"/>
  <c r="J166" i="1"/>
  <c r="K165" i="1"/>
  <c r="K160" i="1" s="1"/>
  <c r="L163" i="1"/>
  <c r="K163" i="1"/>
  <c r="J163" i="1"/>
  <c r="I163" i="1"/>
  <c r="I162" i="1" s="1"/>
  <c r="I161" i="1" s="1"/>
  <c r="L162" i="1"/>
  <c r="K162" i="1"/>
  <c r="J162" i="1"/>
  <c r="J161" i="1" s="1"/>
  <c r="L161" i="1"/>
  <c r="K161" i="1"/>
  <c r="L158" i="1"/>
  <c r="K158" i="1"/>
  <c r="J158" i="1"/>
  <c r="I158" i="1"/>
  <c r="I157" i="1" s="1"/>
  <c r="L157" i="1"/>
  <c r="K157" i="1"/>
  <c r="J157" i="1"/>
  <c r="L153" i="1"/>
  <c r="K153" i="1"/>
  <c r="J153" i="1"/>
  <c r="J152" i="1" s="1"/>
  <c r="J151" i="1" s="1"/>
  <c r="J150" i="1" s="1"/>
  <c r="I153" i="1"/>
  <c r="I152" i="1" s="1"/>
  <c r="L152" i="1"/>
  <c r="L151" i="1" s="1"/>
  <c r="L150" i="1" s="1"/>
  <c r="K152" i="1"/>
  <c r="K151" i="1" s="1"/>
  <c r="K150" i="1" s="1"/>
  <c r="L147" i="1"/>
  <c r="K147" i="1"/>
  <c r="K146" i="1" s="1"/>
  <c r="K145" i="1" s="1"/>
  <c r="J147" i="1"/>
  <c r="I147" i="1"/>
  <c r="I146" i="1" s="1"/>
  <c r="I145" i="1" s="1"/>
  <c r="L146" i="1"/>
  <c r="J146" i="1"/>
  <c r="L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J137" i="1" s="1"/>
  <c r="L137" i="1"/>
  <c r="K137" i="1"/>
  <c r="L134" i="1"/>
  <c r="K134" i="1"/>
  <c r="J134" i="1"/>
  <c r="I134" i="1"/>
  <c r="I133" i="1" s="1"/>
  <c r="I132" i="1" s="1"/>
  <c r="L133" i="1"/>
  <c r="K133" i="1"/>
  <c r="K132" i="1" s="1"/>
  <c r="J133" i="1"/>
  <c r="L132" i="1"/>
  <c r="J132" i="1"/>
  <c r="L131" i="1"/>
  <c r="L129" i="1"/>
  <c r="L128" i="1" s="1"/>
  <c r="L127" i="1" s="1"/>
  <c r="K129" i="1"/>
  <c r="J129" i="1"/>
  <c r="I129" i="1"/>
  <c r="I128" i="1" s="1"/>
  <c r="I127" i="1" s="1"/>
  <c r="K128" i="1"/>
  <c r="K127" i="1" s="1"/>
  <c r="J128" i="1"/>
  <c r="J127" i="1"/>
  <c r="L125" i="1"/>
  <c r="K125" i="1"/>
  <c r="J125" i="1"/>
  <c r="J124" i="1" s="1"/>
  <c r="J123" i="1" s="1"/>
  <c r="I125" i="1"/>
  <c r="I124" i="1" s="1"/>
  <c r="I123" i="1" s="1"/>
  <c r="L124" i="1"/>
  <c r="K124" i="1"/>
  <c r="K123" i="1" s="1"/>
  <c r="L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K115" i="1" s="1"/>
  <c r="J116" i="1"/>
  <c r="L115" i="1"/>
  <c r="J115" i="1"/>
  <c r="L112" i="1"/>
  <c r="K112" i="1"/>
  <c r="K111" i="1" s="1"/>
  <c r="K110" i="1" s="1"/>
  <c r="J112" i="1"/>
  <c r="I112" i="1"/>
  <c r="L111" i="1"/>
  <c r="L110" i="1" s="1"/>
  <c r="J111" i="1"/>
  <c r="J110" i="1" s="1"/>
  <c r="I111" i="1"/>
  <c r="I110" i="1"/>
  <c r="I109" i="1" s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I101" i="1" s="1"/>
  <c r="I100" i="1" s="1"/>
  <c r="L101" i="1"/>
  <c r="K101" i="1"/>
  <c r="L100" i="1"/>
  <c r="K100" i="1"/>
  <c r="L97" i="1"/>
  <c r="L96" i="1" s="1"/>
  <c r="L95" i="1" s="1"/>
  <c r="K97" i="1"/>
  <c r="J97" i="1"/>
  <c r="I97" i="1"/>
  <c r="I96" i="1" s="1"/>
  <c r="I95" i="1" s="1"/>
  <c r="K96" i="1"/>
  <c r="J96" i="1"/>
  <c r="J95" i="1" s="1"/>
  <c r="K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K89" i="1"/>
  <c r="L85" i="1"/>
  <c r="K85" i="1"/>
  <c r="J85" i="1"/>
  <c r="I85" i="1"/>
  <c r="I84" i="1" s="1"/>
  <c r="I83" i="1" s="1"/>
  <c r="I82" i="1" s="1"/>
  <c r="L84" i="1"/>
  <c r="K84" i="1"/>
  <c r="K83" i="1" s="1"/>
  <c r="K82" i="1" s="1"/>
  <c r="J84" i="1"/>
  <c r="J83" i="1" s="1"/>
  <c r="J82" i="1" s="1"/>
  <c r="L83" i="1"/>
  <c r="L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J68" i="1" s="1"/>
  <c r="I69" i="1"/>
  <c r="L68" i="1"/>
  <c r="K68" i="1"/>
  <c r="I68" i="1"/>
  <c r="L64" i="1"/>
  <c r="K64" i="1"/>
  <c r="J64" i="1"/>
  <c r="I64" i="1"/>
  <c r="I63" i="1" s="1"/>
  <c r="L63" i="1"/>
  <c r="K63" i="1"/>
  <c r="J63" i="1"/>
  <c r="L62" i="1"/>
  <c r="L61" i="1" s="1"/>
  <c r="K62" i="1"/>
  <c r="K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K44" i="1"/>
  <c r="K43" i="1"/>
  <c r="K42" i="1" s="1"/>
  <c r="L40" i="1"/>
  <c r="K40" i="1"/>
  <c r="K39" i="1" s="1"/>
  <c r="K38" i="1" s="1"/>
  <c r="K31" i="1" s="1"/>
  <c r="J40" i="1"/>
  <c r="I40" i="1"/>
  <c r="I39" i="1" s="1"/>
  <c r="I38" i="1" s="1"/>
  <c r="L39" i="1"/>
  <c r="J39" i="1"/>
  <c r="L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L31" i="1" s="1"/>
  <c r="K32" i="1"/>
  <c r="J32" i="1"/>
  <c r="L262" i="1" l="1"/>
  <c r="L229" i="1"/>
  <c r="K229" i="1"/>
  <c r="J230" i="1"/>
  <c r="J229" i="1" s="1"/>
  <c r="L177" i="1"/>
  <c r="K177" i="1"/>
  <c r="J177" i="1"/>
  <c r="J160" i="1"/>
  <c r="K131" i="1"/>
  <c r="J131" i="1"/>
  <c r="J109" i="1"/>
  <c r="L109" i="1"/>
  <c r="K109" i="1"/>
  <c r="K30" i="1" s="1"/>
  <c r="J89" i="1"/>
  <c r="L89" i="1"/>
  <c r="I89" i="1"/>
  <c r="J62" i="1"/>
  <c r="J61" i="1" s="1"/>
  <c r="J31" i="1"/>
  <c r="J30" i="1" s="1"/>
  <c r="I131" i="1"/>
  <c r="I151" i="1"/>
  <c r="I150" i="1" s="1"/>
  <c r="I62" i="1"/>
  <c r="I61" i="1" s="1"/>
  <c r="I178" i="1"/>
  <c r="I207" i="1"/>
  <c r="I230" i="1"/>
  <c r="I295" i="1"/>
  <c r="I160" i="1"/>
  <c r="I31" i="1"/>
  <c r="I165" i="1"/>
  <c r="I262" i="1"/>
  <c r="I327" i="1"/>
  <c r="L176" i="1" l="1"/>
  <c r="J176" i="1"/>
  <c r="J359" i="1" s="1"/>
  <c r="K176" i="1"/>
  <c r="K359" i="1" s="1"/>
  <c r="I177" i="1"/>
  <c r="L30" i="1"/>
  <c r="L359" i="1" s="1"/>
  <c r="I229" i="1"/>
  <c r="I294" i="1"/>
  <c r="I30" i="1"/>
  <c r="I176" i="1" l="1"/>
  <c r="I359" i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<sst xmlns="http://schemas.openxmlformats.org/spreadsheetml/2006/main" count="378" uniqueCount="235">
  <si>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</si>
  <si>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</si>
  <si>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</si>
  <si>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</si>
  <si>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</si>
  <si>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</si>
  <si>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</si>
  <si>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</si>
  <si>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</si>
  <si>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</si>
  <si>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</si>
  <si>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</si>
  <si>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</si>
  <si>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</si>
  <si>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</si>
  <si>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</si>
  <si>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</si>
  <si>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</si>
  <si>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</si>
  <si>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</si>
  <si>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</si>
  <si>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4.1.3.4.1.05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</si>
  <si>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</si>
  <si>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</si>
  <si>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</si>
  <si>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</si>
  <si>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</si>
  <si>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</si>
  <si>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</si>
  <si>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</si>
  <si>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</si>
  <si>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</si>
  <si>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</si>
  <si>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</si>
  <si>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</si>
  <si>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</si>
  <si>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</si>
  <si>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</si>
  <si>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</si>
  <si>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</si>
  <si>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</si>
  <si>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</si>
  <si>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</si>
  <si>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</si>
  <si>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</si>
  <si>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</si>
  <si>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</si>
  <si>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</si>
  <si>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</si>
  <si>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</si>
  <si>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</si>
  <si>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</si>
  <si>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</si>
  <si>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</si>
  <si>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</si>
  <si>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</si>
  <si>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</si>
  <si>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</si>
  <si>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</si>
  <si>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</si>
  <si>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</si>
  <si>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</si>
  <si>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</si>
  <si>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</si>
  <si>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</si>
  <si>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</si>
  <si>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</si>
  <si>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</si>
  <si>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</si>
  <si>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</si>
  <si>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</si>
  <si>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</si>
  <si>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</si>
  <si>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</si>
  <si>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</si>
  <si>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</si>
  <si>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</si>
  <si>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</si>
  <si>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</si>
  <si>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</si>
  <si>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</si>
  <si>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</si>
  <si>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</si>
  <si>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</si>
  <si>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</si>
  <si>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</si>
  <si>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</si>
  <si>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</si>
  <si>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</si>
  <si>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</si>
  <si>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</si>
  <si>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</si>
  <si>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</si>
  <si>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</si>
  <si>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</si>
  <si>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</si>
  <si>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</si>
  <si>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</si>
  <si>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</si>
  <si>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</si>
  <si>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</si>
  <si>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</si>
  <si>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</si>
  <si>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</si>
  <si>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</si>
  <si>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</si>
  <si>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</si>
  <si>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</si>
  <si>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</si>
  <si>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</si>
  <si>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</si>
  <si>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</si>
  <si>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</si>
  <si>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</si>
  <si>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</si>
  <si>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</si>
  <si>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</si>
  <si>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</si>
  <si>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</si>
  <si>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</si>
  <si>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</si>
  <si>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</si>
  <si>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</si>
  <si>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</si>
  <si>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</si>
  <si>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</si>
  <si>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</si>
  <si>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</si>
  <si>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</si>
  <si>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</si>
  <si>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</si>
  <si>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</si>
  <si>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</si>
  <si>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</si>
  <si>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</si>
  <si>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</si>
  <si>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</si>
  <si>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</si>
  <si>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</si>
  <si>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</si>
  <si>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</si>
  <si>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</si>
  <si>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</si>
  <si>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</si>
  <si>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</si>
  <si>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</si>
  <si>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</si>
  <si>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</si>
  <si>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</si>
  <si>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</si>
  <si>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</si>
  <si>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</si>
  <si>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</si>
  <si>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</si>
  <si>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</si>
  <si>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</si>
  <si>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</si>
  <si>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</si>
  <si>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</si>
  <si>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</si>
  <si>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</si>
  <si>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</si>
  <si>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</si>
  <si>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</si>
  <si>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</si>
  <si>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</si>
  <si>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</si>
  <si>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</si>
  <si>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</si>
  <si>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</si>
  <si>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</si>
  <si>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</si>
  <si>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</si>
  <si>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</si>
  <si>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</si>
  <si>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</si>
  <si>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</si>
  <si>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</si>
  <si>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</si>
  <si>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</si>
  <si>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</si>
  <si>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</si>
  <si>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</si>
  <si>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</si>
  <si>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</si>
  <si>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</si>
  <si>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</si>
  <si>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</si>
  <si>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</si>
  <si>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</si>
  <si>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</si>
  <si>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</si>
  <si>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</si>
  <si>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</si>
  <si>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</si>
  <si>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</si>
  <si>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</si>
  <si>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</si>
  <si>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</si>
  <si>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</si>
  <si>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</si>
  <si>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</si>
  <si>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</si>
  <si>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</si>
  <si>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</si>
  <si>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</si>
  <si>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</si>
  <si>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</si>
  <si>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</si>
  <si>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</si>
  <si>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</si>
  <si>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</si>
  <si>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</si>
  <si>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</si>
  <si>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</si>
  <si>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</si>
  <si>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</si>
  <si>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</si>
  <si>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</si>
  <si>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</si>
  <si>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</si>
  <si>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</si>
  <si>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</si>
  <si>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</si>
  <si>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</si>
  <si>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</si>
  <si>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</si>
  <si>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</si>
  <si>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</si>
  <si>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Vyr. buhalterė</t>
  </si>
  <si>
    <t>Irena Kanapienė</t>
  </si>
  <si>
    <t xml:space="preserve">  (vyriausiasis buhalteris (buhalteris)/centralizuotos apskaitos įstaigos vadovas arba jo įgaliotas asmuo</t>
  </si>
  <si>
    <t>2019 m. liepos 10 d.  Nr.2332</t>
  </si>
  <si>
    <t xml:space="preserve">                                                                                         (data)</t>
  </si>
  <si>
    <t xml:space="preserve">                                                           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</si>
</sst>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41" colorId="9" zoomScale="90" zoomScaleNormal="100" zoomScaleSheetLayoutView="90" workbookViewId="0">
      <selection activeCell="O45" sqref="O4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232</v>
      </c>
      <c r="H15" s="179"/>
      <c r="I15" s="179"/>
      <c r="J15" s="179"/>
      <c r="K15" s="179"/>
    </row>
    <row r="16" spans="1:13" ht="11.25" customHeight="1" x14ac:dyDescent="0.25">
      <c r="G16" s="180" t="s">
        <v>233</v>
      </c>
      <c r="H16" s="181"/>
      <c r="I16" s="181"/>
      <c r="J16" s="181"/>
      <c r="K16" s="181"/>
    </row>
    <row r="17" spans="1:13" ht="15" customHeight="1" x14ac:dyDescent="0.25">
      <c r="B17" s="1"/>
      <c r="C17" s="1"/>
      <c r="D17" s="1"/>
      <c r="E17" s="182" t="s">
        <v>234</v>
      </c>
      <c r="F17" s="183"/>
      <c r="G17" s="184"/>
      <c r="H17" s="184"/>
      <c r="I17" s="184"/>
      <c r="J17" s="184"/>
      <c r="K17" s="184"/>
      <c r="L17" s="1"/>
    </row>
    <row r="18" spans="1:13" ht="12" customHeight="1" x14ac:dyDescent="0.25">
      <c r="A18" s="185" t="s">
        <v>13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186"/>
      <c r="D22" s="187"/>
      <c r="E22" s="187"/>
      <c r="F22" s="188"/>
      <c r="G22" s="187"/>
      <c r="H22" s="187"/>
      <c r="I22" s="18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70" t="s">
        <v>22</v>
      </c>
      <c r="H25" s="170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95" t="s">
        <v>24</v>
      </c>
      <c r="B27" s="196"/>
      <c r="C27" s="196"/>
      <c r="D27" s="196"/>
      <c r="E27" s="196"/>
      <c r="F27" s="196"/>
      <c r="G27" s="199" t="s">
        <v>25</v>
      </c>
      <c r="H27" s="201" t="s">
        <v>26</v>
      </c>
      <c r="I27" s="203" t="s">
        <v>27</v>
      </c>
      <c r="J27" s="204"/>
      <c r="K27" s="205" t="s">
        <v>28</v>
      </c>
      <c r="L27" s="207" t="s">
        <v>29</v>
      </c>
    </row>
    <row r="28" spans="1:13" ht="46.5" customHeight="1" x14ac:dyDescent="0.25">
      <c r="A28" s="197"/>
      <c r="B28" s="198"/>
      <c r="C28" s="198"/>
      <c r="D28" s="198"/>
      <c r="E28" s="198"/>
      <c r="F28" s="198"/>
      <c r="G28" s="200"/>
      <c r="H28" s="202"/>
      <c r="I28" s="40" t="s">
        <v>30</v>
      </c>
      <c r="J28" s="41" t="s">
        <v>31</v>
      </c>
      <c r="K28" s="206"/>
      <c r="L28" s="208"/>
    </row>
    <row r="29" spans="1:13" ht="11.25" customHeight="1" x14ac:dyDescent="0.25">
      <c r="A29" s="189" t="s">
        <v>32</v>
      </c>
      <c r="B29" s="190"/>
      <c r="C29" s="190"/>
      <c r="D29" s="190"/>
      <c r="E29" s="190"/>
      <c r="F29" s="191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492100</v>
      </c>
      <c r="J30" s="53">
        <f>SUM(J31+J42+J61+J82+J89+J109+J131+J150+J160)</f>
        <v>303100</v>
      </c>
      <c r="K30" s="54">
        <f>SUM(K31+K42+K61+K82+K89+K109+K131+K150+K160)</f>
        <v>260325.75999999998</v>
      </c>
      <c r="L30" s="53">
        <f>SUM(L31+L42+L61+L82+L89+L109+L131+L150+L160)</f>
        <v>260343.5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478300</v>
      </c>
      <c r="J31" s="53">
        <f>SUM(J32+J38)</f>
        <v>293500</v>
      </c>
      <c r="K31" s="61">
        <f>SUM(K32+K38)</f>
        <v>255804.74</v>
      </c>
      <c r="L31" s="62">
        <f>SUM(L32+L38)</f>
        <v>255804.74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471400</v>
      </c>
      <c r="J32" s="53">
        <f>SUM(J33)</f>
        <v>289200</v>
      </c>
      <c r="K32" s="54">
        <f>SUM(K33)</f>
        <v>252452.94</v>
      </c>
      <c r="L32" s="53">
        <f>SUM(L33)</f>
        <v>252452.94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471400</v>
      </c>
      <c r="J33" s="53">
        <f t="shared" ref="J33:L34" si="0">SUM(J34)</f>
        <v>289200</v>
      </c>
      <c r="K33" s="53">
        <f t="shared" si="0"/>
        <v>252452.94</v>
      </c>
      <c r="L33" s="53">
        <f t="shared" si="0"/>
        <v>252452.94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471400</v>
      </c>
      <c r="J34" s="54">
        <f t="shared" si="0"/>
        <v>289200</v>
      </c>
      <c r="K34" s="54">
        <f t="shared" si="0"/>
        <v>252452.94</v>
      </c>
      <c r="L34" s="54">
        <f t="shared" si="0"/>
        <v>252452.94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>
        <v>471400</v>
      </c>
      <c r="J35" s="73">
        <v>289200</v>
      </c>
      <c r="K35" s="73">
        <v>252452.94</v>
      </c>
      <c r="L35" s="73">
        <v>252452.94</v>
      </c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6900</v>
      </c>
      <c r="J38" s="53">
        <f t="shared" si="1"/>
        <v>4300</v>
      </c>
      <c r="K38" s="54">
        <f t="shared" si="1"/>
        <v>3351.8</v>
      </c>
      <c r="L38" s="53">
        <f t="shared" si="1"/>
        <v>3351.8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6900</v>
      </c>
      <c r="J39" s="53">
        <f t="shared" si="1"/>
        <v>4300</v>
      </c>
      <c r="K39" s="53">
        <f t="shared" si="1"/>
        <v>3351.8</v>
      </c>
      <c r="L39" s="53">
        <f t="shared" si="1"/>
        <v>3351.8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6900</v>
      </c>
      <c r="J40" s="53">
        <f t="shared" si="1"/>
        <v>4300</v>
      </c>
      <c r="K40" s="53">
        <f t="shared" si="1"/>
        <v>3351.8</v>
      </c>
      <c r="L40" s="53">
        <f t="shared" si="1"/>
        <v>3351.8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>
        <v>6900</v>
      </c>
      <c r="J41" s="73">
        <v>4300</v>
      </c>
      <c r="K41" s="73">
        <v>3351.8</v>
      </c>
      <c r="L41" s="73">
        <v>3351.8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10000</v>
      </c>
      <c r="J42" s="78">
        <f t="shared" si="2"/>
        <v>5800</v>
      </c>
      <c r="K42" s="77">
        <f t="shared" si="2"/>
        <v>3815.71</v>
      </c>
      <c r="L42" s="77">
        <f t="shared" si="2"/>
        <v>3833.45</v>
      </c>
    </row>
    <row r="43" spans="1:15" ht="27" hidden="1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10000</v>
      </c>
      <c r="J43" s="54">
        <f t="shared" si="2"/>
        <v>5800</v>
      </c>
      <c r="K43" s="53">
        <f t="shared" si="2"/>
        <v>3815.71</v>
      </c>
      <c r="L43" s="54">
        <f t="shared" si="2"/>
        <v>3833.45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10000</v>
      </c>
      <c r="J44" s="54">
        <f t="shared" si="2"/>
        <v>5800</v>
      </c>
      <c r="K44" s="62">
        <f t="shared" si="2"/>
        <v>3815.71</v>
      </c>
      <c r="L44" s="62">
        <f t="shared" si="2"/>
        <v>3833.45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10000</v>
      </c>
      <c r="J45" s="84">
        <f>SUM(J46:J60)</f>
        <v>5800</v>
      </c>
      <c r="K45" s="85">
        <f>SUM(K46:K60)</f>
        <v>3815.71</v>
      </c>
      <c r="L45" s="85">
        <f>SUM(L46:L60)</f>
        <v>3833.45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>
        <v>100</v>
      </c>
      <c r="J51" s="73">
        <v>100</v>
      </c>
      <c r="K51" s="73">
        <v>65.22</v>
      </c>
      <c r="L51" s="73">
        <v>65.22</v>
      </c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>
        <v>2500</v>
      </c>
      <c r="J55" s="73">
        <v>1400</v>
      </c>
      <c r="K55" s="73">
        <v>629</v>
      </c>
      <c r="L55" s="73">
        <v>629</v>
      </c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>
        <v>2100</v>
      </c>
      <c r="J58" s="73">
        <v>1200</v>
      </c>
      <c r="K58" s="73">
        <v>1181.93</v>
      </c>
      <c r="L58" s="73">
        <v>1181.93</v>
      </c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>
        <v>5300</v>
      </c>
      <c r="J60" s="73">
        <v>3100</v>
      </c>
      <c r="K60" s="73">
        <v>1939.56</v>
      </c>
      <c r="L60" s="73">
        <v>1957.3</v>
      </c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3800</v>
      </c>
      <c r="J131" s="103">
        <f>SUM(J132+J137+J145)</f>
        <v>3800</v>
      </c>
      <c r="K131" s="54">
        <f>SUM(K132+K137+K145)</f>
        <v>699.33</v>
      </c>
      <c r="L131" s="53">
        <f>SUM(L132+L137+L145)</f>
        <v>699.33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3800</v>
      </c>
      <c r="J145" s="103">
        <f t="shared" si="15"/>
        <v>3800</v>
      </c>
      <c r="K145" s="54">
        <f t="shared" si="15"/>
        <v>699.33</v>
      </c>
      <c r="L145" s="53">
        <f t="shared" si="15"/>
        <v>699.33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3800</v>
      </c>
      <c r="J146" s="127">
        <f t="shared" si="15"/>
        <v>3800</v>
      </c>
      <c r="K146" s="85">
        <f t="shared" si="15"/>
        <v>699.33</v>
      </c>
      <c r="L146" s="84">
        <f t="shared" si="15"/>
        <v>699.33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3800</v>
      </c>
      <c r="J147" s="103">
        <f>SUM(J148:J149)</f>
        <v>3800</v>
      </c>
      <c r="K147" s="54">
        <f>SUM(K148:K149)</f>
        <v>699.33</v>
      </c>
      <c r="L147" s="53">
        <f>SUM(L148:L149)</f>
        <v>699.33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>
        <v>3800</v>
      </c>
      <c r="J148" s="128">
        <v>3800</v>
      </c>
      <c r="K148" s="128">
        <v>699.33</v>
      </c>
      <c r="L148" s="128">
        <v>699.33</v>
      </c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5.98</v>
      </c>
      <c r="L150" s="77">
        <f>L151</f>
        <v>5.98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5.98</v>
      </c>
      <c r="L151" s="77">
        <f>L152+L157</f>
        <v>5.98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5.98</v>
      </c>
      <c r="L152" s="53">
        <f>L153</f>
        <v>5.98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5.98</v>
      </c>
      <c r="L153" s="78">
        <f>SUM(L154:L156)</f>
        <v>5.98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>
        <v>5.98</v>
      </c>
      <c r="L155" s="136">
        <v>5.98</v>
      </c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3200</v>
      </c>
      <c r="J176" s="103">
        <f>SUM(J177+J229+J294)</f>
        <v>3200</v>
      </c>
      <c r="K176" s="54">
        <f>SUM(K177+K229+K294)</f>
        <v>2952.49</v>
      </c>
      <c r="L176" s="53">
        <f>SUM(L177+L229+L294)</f>
        <v>2934.75</v>
      </c>
    </row>
    <row r="177" spans="1:12" ht="34.5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3200</v>
      </c>
      <c r="J177" s="77">
        <f>SUM(J178+J200+J207+J219+J223)</f>
        <v>3200</v>
      </c>
      <c r="K177" s="77">
        <f>SUM(K178+K200+K207+K219+K223)</f>
        <v>2952.49</v>
      </c>
      <c r="L177" s="77">
        <f>SUM(L178+L200+L207+L219+L223)</f>
        <v>2934.75</v>
      </c>
    </row>
    <row r="178" spans="1:12" ht="30.75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3200</v>
      </c>
      <c r="J178" s="103">
        <f>SUM(J179+J182+J187+J192+J197)</f>
        <v>3200</v>
      </c>
      <c r="K178" s="54">
        <f>SUM(K179+K182+K187+K192+K197)</f>
        <v>2952.49</v>
      </c>
      <c r="L178" s="53">
        <f>SUM(L179+L182+L187+L192+L197)</f>
        <v>2934.75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3200</v>
      </c>
      <c r="J197" s="103">
        <f t="shared" si="19"/>
        <v>3200</v>
      </c>
      <c r="K197" s="54">
        <f t="shared" si="19"/>
        <v>2952.49</v>
      </c>
      <c r="L197" s="53">
        <f t="shared" si="19"/>
        <v>2934.75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3200</v>
      </c>
      <c r="J198" s="54">
        <f t="shared" si="19"/>
        <v>3200</v>
      </c>
      <c r="K198" s="54">
        <f t="shared" si="19"/>
        <v>2952.49</v>
      </c>
      <c r="L198" s="54">
        <f t="shared" si="19"/>
        <v>2934.75</v>
      </c>
    </row>
    <row r="199" spans="1:12" ht="27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>
        <v>3200</v>
      </c>
      <c r="J199" s="74">
        <v>3200</v>
      </c>
      <c r="K199" s="74">
        <v>2952.49</v>
      </c>
      <c r="L199" s="74">
        <v>2934.75</v>
      </c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495300</v>
      </c>
      <c r="J359" s="122">
        <f>SUM(J30+J176)</f>
        <v>306300</v>
      </c>
      <c r="K359" s="122">
        <f>SUM(K30+K176)</f>
        <v>263278.25</v>
      </c>
      <c r="L359" s="122">
        <f>SUM(L30+L176)</f>
        <v>263278.25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61" t="s">
        <v>225</v>
      </c>
      <c r="L361" s="161"/>
    </row>
    <row r="362" spans="1:12" ht="18.75" customHeight="1" x14ac:dyDescent="0.25">
      <c r="A362" s="162"/>
      <c r="B362" s="162"/>
      <c r="C362" s="162"/>
      <c r="D362" s="163" t="s">
        <v>226</v>
      </c>
      <c r="E362" s="1"/>
      <c r="F362" s="24"/>
      <c r="G362" s="1"/>
      <c r="H362" s="164"/>
      <c r="I362" s="165" t="s">
        <v>227</v>
      </c>
      <c r="K362" s="192" t="s">
        <v>228</v>
      </c>
      <c r="L362" s="192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229</v>
      </c>
      <c r="I364" s="166"/>
      <c r="K364" s="167" t="s">
        <v>230</v>
      </c>
      <c r="L364" s="167"/>
    </row>
    <row r="365" spans="1:12" ht="26.25" customHeight="1" x14ac:dyDescent="0.25">
      <c r="D365" s="193" t="s">
        <v>231</v>
      </c>
      <c r="E365" s="194"/>
      <c r="F365" s="194"/>
      <c r="G365" s="194"/>
      <c r="H365" s="168"/>
      <c r="I365" s="169" t="s">
        <v>227</v>
      </c>
      <c r="K365" s="192" t="s">
        <v>228</v>
      </c>
      <c r="L365" s="19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scale="67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2019-07-10T12:16:37Z</cp:lastPrinted>
  <dcterms:modified xsi:type="dcterms:W3CDTF">2019-07-10T12:17:23Z</dcterms:modified>
</cp:coreProperties>
</file>